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<sst xmlns="http://schemas.openxmlformats.org/spreadsheetml/2006/main" count="19" uniqueCount="19">
  <si>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食堂人员配置及费用清单</t>
  </si>
  <si>
    <t>序号</t>
  </si>
  <si>
    <t>人员</t>
  </si>
  <si>
    <t>人员数量</t>
  </si>
  <si>
    <t>工资</t>
  </si>
  <si>
    <t>社保（2017年：810元/人/月）元/年</t>
  </si>
  <si>
    <t>福利费（元/年）</t>
  </si>
  <si>
    <t>高温费（年/4个月）元/年</t>
  </si>
  <si>
    <t>服装费（元/年）</t>
  </si>
  <si>
    <t>年终奖（元/年）</t>
  </si>
  <si>
    <t>管理费（7%）（元/年）</t>
  </si>
  <si>
    <t>税费（6%）（元/年）</t>
  </si>
  <si>
    <t>全年总计（含税）（元/年）</t>
  </si>
  <si>
    <t>元/月</t>
  </si>
  <si>
    <t>元/年</t>
  </si>
  <si>
    <t>厨师长</t>
  </si>
  <si>
    <t>面点师</t>
  </si>
  <si>
    <t>帮工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</si>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</sst>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0"/>
    </font>
    <font>
      <b/>
      <sz val="10"/>
      <name val="仿宋_GB2312"/>
      <family val="0"/>
    </font>
    <font>
      <sz val="10"/>
      <name val="仿宋_GB2312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0"/>
    </font>
    <font>
      <b/>
      <sz val="10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J24" sqref="J24"/>
    </sheetView>
  </sheetViews>
  <sheetFormatPr defaultColWidth="9.00390625" defaultRowHeight="15"/>
  <cols>
    <col min="1" max="1" width="5.00390625" style="0" customWidth="1"/>
    <col min="2" max="2" width="7.421875" style="0" customWidth="1"/>
    <col min="3" max="3" width="5.00390625" style="0" customWidth="1"/>
    <col min="4" max="4" width="7.7109375" style="0" customWidth="1"/>
    <col min="5" max="5" width="7.421875" style="0" customWidth="1"/>
    <col min="6" max="6" width="9.8515625" style="0" customWidth="1"/>
    <col min="7" max="7" width="7.00390625" style="0" customWidth="1"/>
    <col min="11" max="12" width="11.421875" style="0" customWidth="1"/>
    <col min="13" max="13" width="12.28125" style="0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1" t="s">
        <v>10</v>
      </c>
      <c r="L2" s="11" t="s">
        <v>11</v>
      </c>
      <c r="M2" s="11" t="s">
        <v>12</v>
      </c>
    </row>
    <row r="3" spans="1:13" ht="33" customHeight="1">
      <c r="A3" s="2"/>
      <c r="B3" s="2"/>
      <c r="C3" s="2"/>
      <c r="D3" s="2" t="s">
        <v>13</v>
      </c>
      <c r="E3" s="2" t="s">
        <v>14</v>
      </c>
      <c r="F3" s="2"/>
      <c r="G3" s="2"/>
      <c r="H3" s="2"/>
      <c r="I3" s="2"/>
      <c r="J3" s="2"/>
      <c r="K3" s="11"/>
      <c r="L3" s="11"/>
      <c r="M3" s="11"/>
    </row>
    <row r="4" spans="1:13" ht="13.5">
      <c r="A4" s="3">
        <v>1</v>
      </c>
      <c r="B4" s="4" t="s">
        <v>15</v>
      </c>
      <c r="C4" s="5">
        <v>1</v>
      </c>
      <c r="D4" s="6">
        <v>5300</v>
      </c>
      <c r="E4" s="6">
        <f>D4*12</f>
        <v>63600</v>
      </c>
      <c r="F4" s="7">
        <f>810*12</f>
        <v>9720</v>
      </c>
      <c r="G4" s="6">
        <v>800</v>
      </c>
      <c r="H4" s="6">
        <f>200*4</f>
        <v>800</v>
      </c>
      <c r="I4" s="6">
        <v>500</v>
      </c>
      <c r="J4" s="6">
        <f>D4</f>
        <v>5300</v>
      </c>
      <c r="K4" s="12">
        <f>(E4+F4+G4+H4+I4+J4)*0.07</f>
        <v>5650.400000000001</v>
      </c>
      <c r="L4" s="12">
        <f>(E4+F4+G4+H4+I4+J4+K4)*0.06</f>
        <v>5182.223999999999</v>
      </c>
      <c r="M4" s="12">
        <f>(E4+F4+G4+H4+I4+J4+K4+L4)*C4</f>
        <v>91552.624</v>
      </c>
    </row>
    <row r="5" spans="1:13" ht="13.5">
      <c r="A5" s="3">
        <v>2</v>
      </c>
      <c r="B5" s="4" t="s">
        <v>16</v>
      </c>
      <c r="C5" s="5">
        <v>1</v>
      </c>
      <c r="D5" s="6">
        <v>4300</v>
      </c>
      <c r="E5" s="6">
        <f>D5*12</f>
        <v>51600</v>
      </c>
      <c r="F5" s="7">
        <f>810*12</f>
        <v>9720</v>
      </c>
      <c r="G5" s="6">
        <v>500</v>
      </c>
      <c r="H5" s="6">
        <f>200*4</f>
        <v>800</v>
      </c>
      <c r="I5" s="6">
        <v>500</v>
      </c>
      <c r="J5" s="6">
        <f>D5</f>
        <v>4300</v>
      </c>
      <c r="K5" s="12">
        <f>(E5+F5+G5+H5+I5+J5)*0.07</f>
        <v>4719.400000000001</v>
      </c>
      <c r="L5" s="12">
        <f>(E5+F5+G5+H5+I5+J5+K5)*0.06</f>
        <v>4328.364</v>
      </c>
      <c r="M5" s="12">
        <f aca="true" t="shared" si="0" ref="M5:M6">(E5+F5+G5+H5+I5+J5+K5+L5)*C5</f>
        <v>76467.764</v>
      </c>
    </row>
    <row r="6" spans="1:13" ht="13.5">
      <c r="A6" s="3">
        <v>3</v>
      </c>
      <c r="B6" s="4" t="s">
        <v>17</v>
      </c>
      <c r="C6" s="5">
        <v>3</v>
      </c>
      <c r="D6" s="6">
        <v>2300</v>
      </c>
      <c r="E6" s="6">
        <v>82800</v>
      </c>
      <c r="F6" s="7">
        <v>29160</v>
      </c>
      <c r="G6" s="6">
        <v>1500</v>
      </c>
      <c r="H6" s="6">
        <v>2400</v>
      </c>
      <c r="I6" s="6">
        <v>1500</v>
      </c>
      <c r="J6" s="6">
        <v>6900</v>
      </c>
      <c r="K6" s="12">
        <f>(E6+F6+G6+H6+I6+J6)*0.07</f>
        <v>8698.2</v>
      </c>
      <c r="L6" s="12">
        <f>(E6+F6+G6+H6+I6+J6+K6)*0.06</f>
        <v>7977.492</v>
      </c>
      <c r="M6" s="12">
        <f>SUM(E6:L6)</f>
        <v>140935.692</v>
      </c>
    </row>
    <row r="7" spans="1:13" ht="13.5">
      <c r="A7" s="3"/>
      <c r="B7" s="8" t="s">
        <v>18</v>
      </c>
      <c r="C7" s="9">
        <f>SUM(C4:C6)</f>
        <v>5</v>
      </c>
      <c r="D7" s="9">
        <f>D4*C4+D5*C5+D6*C6</f>
        <v>16500</v>
      </c>
      <c r="E7" s="9">
        <f>SUM(E4:E6)</f>
        <v>198000</v>
      </c>
      <c r="F7" s="10">
        <f>F4*C7</f>
        <v>48600</v>
      </c>
      <c r="G7" s="9">
        <f>SUM(G4:G6)</f>
        <v>2800</v>
      </c>
      <c r="H7" s="9">
        <f>H4*C7</f>
        <v>4000</v>
      </c>
      <c r="I7" s="9">
        <f>SUM(I4:I6)</f>
        <v>2500</v>
      </c>
      <c r="J7" s="9">
        <f>SUM(J4:J6)</f>
        <v>16500</v>
      </c>
      <c r="K7" s="13">
        <f>SUM(K4:K6)</f>
        <v>19068</v>
      </c>
      <c r="L7" s="13">
        <f>SUM(L4:L6)</f>
        <v>17488.08</v>
      </c>
      <c r="M7" s="13">
        <f>SUM(M4:M6)</f>
        <v>308956.07999999996</v>
      </c>
    </row>
  </sheetData>
  <sheetProtection/>
  <mergeCells count="13">
    <mergeCell ref="A1:M1"/>
    <mergeCell ref="D2:E2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叶哲明</cp:lastModifiedBy>
  <cp:lastPrinted>2019-06-18T02:33:00Z</cp:lastPrinted>
  <dcterms:created xsi:type="dcterms:W3CDTF">2006-09-13T11:21:00Z</dcterms:created>
  <dcterms:modified xsi:type="dcterms:W3CDTF">2019-06-18T02:50:25Z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